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!小容\1.特教助理員\1-準公共教保服務機構\114-2\結案\"/>
    </mc:Choice>
  </mc:AlternateContent>
  <bookViews>
    <workbookView xWindow="0" yWindow="0" windowWidth="18312" windowHeight="8400" activeTab="3"/>
  </bookViews>
  <sheets>
    <sheet name="上課天數" sheetId="4" r:id="rId1"/>
    <sheet name="4小時" sheetId="8" r:id="rId2"/>
    <sheet name="6小時" sheetId="9" r:id="rId3"/>
    <sheet name="8小時 " sheetId="10" r:id="rId4"/>
    <sheet name="以第一個月(最高薪資)投保" sheetId="3" state="hidden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0" l="1"/>
  <c r="F9" i="10"/>
  <c r="F8" i="10"/>
  <c r="F7" i="10"/>
  <c r="F6" i="10"/>
  <c r="F5" i="10"/>
  <c r="F9" i="9"/>
  <c r="F8" i="9"/>
  <c r="F7" i="9"/>
  <c r="F6" i="9"/>
  <c r="F5" i="9"/>
  <c r="F6" i="8"/>
  <c r="H11" i="10" l="1"/>
  <c r="I11" i="10"/>
  <c r="J11" i="10"/>
  <c r="K11" i="10"/>
  <c r="L11" i="10"/>
  <c r="G11" i="10"/>
  <c r="F10" i="9"/>
  <c r="M10" i="9" s="1"/>
  <c r="M5" i="9"/>
  <c r="E6" i="9"/>
  <c r="M6" i="9" s="1"/>
  <c r="E7" i="9"/>
  <c r="M7" i="9" s="1"/>
  <c r="E8" i="9"/>
  <c r="M8" i="9" s="1"/>
  <c r="E9" i="9"/>
  <c r="M9" i="9" s="1"/>
  <c r="E10" i="9"/>
  <c r="E5" i="9"/>
  <c r="E6" i="10"/>
  <c r="E7" i="10"/>
  <c r="M7" i="10" s="1"/>
  <c r="E8" i="10"/>
  <c r="M8" i="10" s="1"/>
  <c r="E9" i="10"/>
  <c r="M9" i="10" s="1"/>
  <c r="E10" i="10"/>
  <c r="M10" i="10" s="1"/>
  <c r="E5" i="10"/>
  <c r="M5" i="10" s="1"/>
  <c r="F11" i="10" l="1"/>
  <c r="F12" i="10" s="1"/>
  <c r="M6" i="10"/>
  <c r="E6" i="8" l="1"/>
  <c r="M6" i="8" s="1"/>
  <c r="E7" i="8"/>
  <c r="E8" i="8"/>
  <c r="E9" i="8"/>
  <c r="E10" i="8"/>
  <c r="F10" i="8" s="1"/>
  <c r="M10" i="8" s="1"/>
  <c r="E5" i="8"/>
  <c r="F9" i="8" l="1"/>
  <c r="M9" i="8" s="1"/>
  <c r="F8" i="8"/>
  <c r="M8" i="8" s="1"/>
  <c r="F7" i="8"/>
  <c r="M7" i="8" s="1"/>
  <c r="M5" i="8"/>
  <c r="F5" i="8"/>
  <c r="L11" i="9"/>
  <c r="K11" i="9"/>
  <c r="J11" i="9"/>
  <c r="I11" i="9"/>
  <c r="H11" i="9"/>
  <c r="G11" i="9"/>
  <c r="L11" i="8"/>
  <c r="K11" i="8"/>
  <c r="J11" i="8"/>
  <c r="I11" i="8"/>
  <c r="H11" i="8"/>
  <c r="G11" i="8"/>
  <c r="F11" i="9" l="1"/>
  <c r="F12" i="9" s="1"/>
  <c r="F11" i="8"/>
  <c r="F12" i="8" s="1"/>
  <c r="L11" i="3" l="1"/>
  <c r="K11" i="3"/>
  <c r="J11" i="3"/>
  <c r="I11" i="3"/>
  <c r="H11" i="3"/>
  <c r="G11" i="3"/>
  <c r="E10" i="3"/>
  <c r="F10" i="3" s="1"/>
  <c r="M10" i="3" s="1"/>
  <c r="E9" i="3"/>
  <c r="F9" i="3" s="1"/>
  <c r="M9" i="3" s="1"/>
  <c r="E8" i="3"/>
  <c r="F8" i="3" s="1"/>
  <c r="M8" i="3" s="1"/>
  <c r="E7" i="3"/>
  <c r="F7" i="3" s="1"/>
  <c r="M7" i="3" s="1"/>
  <c r="E6" i="3"/>
  <c r="F6" i="3" s="1"/>
  <c r="M6" i="3" s="1"/>
  <c r="E5" i="3"/>
  <c r="F5" i="3" s="1"/>
  <c r="M5" i="3" l="1"/>
  <c r="F11" i="3"/>
  <c r="F12" i="3" s="1"/>
</calcChain>
</file>

<file path=xl/sharedStrings.xml><?xml version="1.0" encoding="utf-8"?>
<sst xmlns="http://schemas.openxmlformats.org/spreadsheetml/2006/main" count="151" uniqueCount="51">
  <si>
    <t>姓名</t>
    <phoneticPr fontId="1" type="noConversion"/>
  </si>
  <si>
    <t>勞保費</t>
    <phoneticPr fontId="1" type="noConversion"/>
  </si>
  <si>
    <t>公提</t>
  </si>
  <si>
    <t>公提</t>
    <phoneticPr fontId="1" type="noConversion"/>
  </si>
  <si>
    <t>自提</t>
  </si>
  <si>
    <t>自提</t>
    <phoneticPr fontId="1" type="noConversion"/>
  </si>
  <si>
    <t>健保費</t>
    <phoneticPr fontId="1" type="noConversion"/>
  </si>
  <si>
    <t>勞工退休金</t>
    <phoneticPr fontId="1" type="noConversion"/>
  </si>
  <si>
    <t>實發數</t>
    <phoneticPr fontId="1" type="noConversion"/>
  </si>
  <si>
    <t>製表：</t>
    <phoneticPr fontId="1" type="noConversion"/>
  </si>
  <si>
    <t>園長：</t>
    <phoneticPr fontId="1" type="noConversion"/>
  </si>
  <si>
    <t>會計：</t>
    <phoneticPr fontId="1" type="noConversion"/>
  </si>
  <si>
    <t>領款人核章</t>
    <phoneticPr fontId="1" type="noConversion"/>
  </si>
  <si>
    <t>月份</t>
    <phoneticPr fontId="1" type="noConversion"/>
  </si>
  <si>
    <t>薪資</t>
    <phoneticPr fontId="1" type="noConversion"/>
  </si>
  <si>
    <t>投保薪資</t>
    <phoneticPr fontId="1" type="noConversion"/>
  </si>
  <si>
    <t>實際工作天數</t>
    <phoneticPr fontId="1" type="noConversion"/>
  </si>
  <si>
    <t>每月服務總時數</t>
    <phoneticPr fontId="1" type="noConversion"/>
  </si>
  <si>
    <t>小計</t>
    <phoneticPr fontId="1" type="noConversion"/>
  </si>
  <si>
    <t>補助經費總計
(薪資+勞保費公提+健保費公提+勞工退休金公提)</t>
    <phoneticPr fontId="1" type="noConversion"/>
  </si>
  <si>
    <t>備註:</t>
    <phoneticPr fontId="1" type="noConversion"/>
  </si>
  <si>
    <t>2.實發數應為薪資-勞保費自提-健保費自提-勞工退休金自提</t>
    <phoneticPr fontId="1" type="noConversion"/>
  </si>
  <si>
    <t>3.補助經費總計為薪資+勞保費公提+健保費公提+勞工退休金公提</t>
    <phoneticPr fontId="1" type="noConversion"/>
  </si>
  <si>
    <t>1.框底綠色欄位請勿填寫，由公式帶入數字</t>
    <phoneticPr fontId="1" type="noConversion"/>
  </si>
  <si>
    <t>服務班級名稱：○○班</t>
    <phoneticPr fontId="1" type="noConversion"/>
  </si>
  <si>
    <t>教師助理員姓名：</t>
    <phoneticPr fontId="1" type="noConversion"/>
  </si>
  <si>
    <t>核定服務時數(請勾選)：■4小時、□6小時</t>
    <phoneticPr fontId="1" type="noConversion"/>
  </si>
  <si>
    <t>屏東縣私立○○幼兒園111學年第一學期度配置教師助理員
111年8月-112年1月薪津印領清冊</t>
    <phoneticPr fontId="1" type="noConversion"/>
  </si>
  <si>
    <t>111.08</t>
    <phoneticPr fontId="1" type="noConversion"/>
  </si>
  <si>
    <t>111.09</t>
  </si>
  <si>
    <t>111.10</t>
  </si>
  <si>
    <t>111.11</t>
  </si>
  <si>
    <t>111.12</t>
  </si>
  <si>
    <t>112.01</t>
    <phoneticPr fontId="1" type="noConversion"/>
  </si>
  <si>
    <t>4.本表計算方式僅供參考，請園所依行政院公告之時薪、助理員實際上班天數及勞健保實際投保金額辦理。</t>
    <phoneticPr fontId="1" type="noConversion"/>
  </si>
  <si>
    <r>
      <t>服務班級名稱：</t>
    </r>
    <r>
      <rPr>
        <b/>
        <sz val="14"/>
        <color theme="2" tint="-0.249977111117893"/>
        <rFont val="標楷體"/>
        <family val="4"/>
        <charset val="136"/>
      </rPr>
      <t>○○班</t>
    </r>
    <phoneticPr fontId="1" type="noConversion"/>
  </si>
  <si>
    <t>核定服務時數：4小時</t>
    <phoneticPr fontId="1" type="noConversion"/>
  </si>
  <si>
    <t>勞保費(含職災)</t>
    <phoneticPr fontId="1" type="noConversion"/>
  </si>
  <si>
    <t>天數</t>
    <phoneticPr fontId="1" type="noConversion"/>
  </si>
  <si>
    <t>時薪</t>
    <phoneticPr fontId="1" type="noConversion"/>
  </si>
  <si>
    <t>核定服務時數：6小時</t>
    <phoneticPr fontId="1" type="noConversion"/>
  </si>
  <si>
    <t>115年</t>
    <phoneticPr fontId="1" type="noConversion"/>
  </si>
  <si>
    <t>115.02</t>
    <phoneticPr fontId="1" type="noConversion"/>
  </si>
  <si>
    <t>115.03</t>
    <phoneticPr fontId="1" type="noConversion"/>
  </si>
  <si>
    <t>115.04</t>
    <phoneticPr fontId="1" type="noConversion"/>
  </si>
  <si>
    <t>115.05</t>
    <phoneticPr fontId="1" type="noConversion"/>
  </si>
  <si>
    <t>115.06</t>
    <phoneticPr fontId="1" type="noConversion"/>
  </si>
  <si>
    <t>115.07</t>
    <phoneticPr fontId="1" type="noConversion"/>
  </si>
  <si>
    <t>屏東縣私立○○幼兒園114學年度第二學期配置教師助理員
115年2月-115年7月薪津印領清冊</t>
    <phoneticPr fontId="1" type="noConversion"/>
  </si>
  <si>
    <r>
      <t>服務班級名稱：</t>
    </r>
    <r>
      <rPr>
        <b/>
        <sz val="14"/>
        <rFont val="標楷體"/>
        <family val="4"/>
        <charset val="136"/>
      </rPr>
      <t>○○班</t>
    </r>
    <phoneticPr fontId="1" type="noConversion"/>
  </si>
  <si>
    <t>核定服務時數：8小時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</si>
</sst>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theme="2" tint="-0.249977111117893"/>
      <name val="標楷體"/>
      <family val="4"/>
      <charset val="136"/>
    </font>
    <font>
      <sz val="10"/>
      <color rgb="FF252525"/>
      <name val="新細明體"/>
      <family val="2"/>
      <scheme val="minor"/>
    </font>
    <font>
      <sz val="11"/>
      <color rgb="FF000000"/>
      <name val="Arial"/>
      <family val="2"/>
    </font>
    <font>
      <b/>
      <sz val="14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6" fontId="2" fillId="2" borderId="1" xfId="0" applyNumberFormat="1" applyFont="1" applyFill="1" applyBorder="1">
      <alignment vertical="center"/>
    </xf>
    <xf numFmtId="176" fontId="2" fillId="0" borderId="1" xfId="0" applyNumberFormat="1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Protection="1">
      <alignment vertical="center"/>
      <protection locked="0"/>
    </xf>
    <xf numFmtId="176" fontId="2" fillId="3" borderId="1" xfId="0" applyNumberFormat="1" applyFont="1" applyFill="1" applyBorder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10" fillId="0" borderId="0" xfId="0" applyFont="1">
      <alignment vertical="center"/>
    </xf>
    <xf numFmtId="176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176" fontId="6" fillId="2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C7" sqref="C7"/>
    </sheetView>
  </sheetViews>
  <sheetFormatPr defaultRowHeight="16.2" x14ac:dyDescent="0.3"/>
  <cols>
    <col min="5" max="5" width="15.44140625" customWidth="1"/>
  </cols>
  <sheetData>
    <row r="1" spans="1:5" x14ac:dyDescent="0.3">
      <c r="A1" s="20" t="s">
        <v>41</v>
      </c>
      <c r="B1" s="12" t="s">
        <v>13</v>
      </c>
      <c r="C1" s="12" t="s">
        <v>38</v>
      </c>
      <c r="D1" s="12" t="s">
        <v>39</v>
      </c>
    </row>
    <row r="2" spans="1:5" x14ac:dyDescent="0.3">
      <c r="A2" s="21"/>
      <c r="B2" s="12">
        <v>2</v>
      </c>
      <c r="C2" s="12">
        <v>20</v>
      </c>
      <c r="D2" s="12">
        <v>196</v>
      </c>
    </row>
    <row r="3" spans="1:5" x14ac:dyDescent="0.3">
      <c r="A3" s="21"/>
      <c r="B3" s="12">
        <v>3</v>
      </c>
      <c r="C3" s="12">
        <v>22</v>
      </c>
      <c r="D3" s="12">
        <v>196</v>
      </c>
      <c r="E3" s="13"/>
    </row>
    <row r="4" spans="1:5" x14ac:dyDescent="0.3">
      <c r="A4" s="21"/>
      <c r="B4" s="12">
        <v>4</v>
      </c>
      <c r="C4" s="12">
        <v>22</v>
      </c>
      <c r="D4" s="12">
        <v>196</v>
      </c>
      <c r="E4" s="13"/>
    </row>
    <row r="5" spans="1:5" x14ac:dyDescent="0.3">
      <c r="A5" s="21"/>
      <c r="B5" s="12">
        <v>5</v>
      </c>
      <c r="C5" s="12">
        <v>21</v>
      </c>
      <c r="D5" s="12">
        <v>196</v>
      </c>
    </row>
    <row r="6" spans="1:5" x14ac:dyDescent="0.3">
      <c r="A6" s="21"/>
      <c r="B6" s="12">
        <v>6</v>
      </c>
      <c r="C6" s="12">
        <v>22</v>
      </c>
      <c r="D6" s="12">
        <v>196</v>
      </c>
    </row>
    <row r="7" spans="1:5" x14ac:dyDescent="0.3">
      <c r="A7" s="22"/>
      <c r="B7" s="12">
        <v>7</v>
      </c>
      <c r="C7" s="12">
        <v>23</v>
      </c>
      <c r="D7" s="12">
        <v>196</v>
      </c>
      <c r="E7" s="14"/>
    </row>
  </sheetData>
  <mergeCells count="1">
    <mergeCell ref="A1:A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A5" sqref="A5:A10"/>
    </sheetView>
  </sheetViews>
  <sheetFormatPr defaultRowHeight="16.2" x14ac:dyDescent="0.3"/>
  <cols>
    <col min="1" max="1" width="8.109375" customWidth="1"/>
    <col min="2" max="2" width="11.44140625" customWidth="1"/>
    <col min="3" max="3" width="12.109375" customWidth="1"/>
    <col min="4" max="4" width="8.44140625" customWidth="1"/>
    <col min="5" max="5" width="9" customWidth="1"/>
    <col min="6" max="6" width="12.33203125" customWidth="1"/>
    <col min="7" max="7" width="9.44140625" bestFit="1" customWidth="1"/>
    <col min="9" max="9" width="9.44140625" bestFit="1" customWidth="1"/>
    <col min="11" max="11" width="9.44140625" bestFit="1" customWidth="1"/>
    <col min="13" max="13" width="11" customWidth="1"/>
    <col min="14" max="14" width="14" customWidth="1"/>
  </cols>
  <sheetData>
    <row r="1" spans="1:15" ht="39.6" customHeight="1" x14ac:dyDescent="0.3">
      <c r="A1" s="32" t="s">
        <v>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5" ht="19.8" x14ac:dyDescent="0.3">
      <c r="A2" s="33" t="s">
        <v>25</v>
      </c>
      <c r="B2" s="33"/>
      <c r="C2" s="33"/>
      <c r="D2" s="34" t="s">
        <v>49</v>
      </c>
      <c r="E2" s="34"/>
      <c r="F2" s="34"/>
      <c r="G2" s="34"/>
      <c r="H2" s="34"/>
      <c r="I2" s="34"/>
      <c r="J2" s="35" t="s">
        <v>36</v>
      </c>
      <c r="K2" s="35"/>
      <c r="L2" s="35"/>
      <c r="M2" s="35"/>
      <c r="N2" s="35"/>
    </row>
    <row r="3" spans="1:15" x14ac:dyDescent="0.3">
      <c r="A3" s="28" t="s">
        <v>13</v>
      </c>
      <c r="B3" s="28" t="s">
        <v>0</v>
      </c>
      <c r="C3" s="28" t="s">
        <v>15</v>
      </c>
      <c r="D3" s="36" t="s">
        <v>16</v>
      </c>
      <c r="E3" s="36" t="s">
        <v>17</v>
      </c>
      <c r="F3" s="38" t="s">
        <v>14</v>
      </c>
      <c r="G3" s="28" t="s">
        <v>37</v>
      </c>
      <c r="H3" s="28"/>
      <c r="I3" s="28" t="s">
        <v>6</v>
      </c>
      <c r="J3" s="28"/>
      <c r="K3" s="28" t="s">
        <v>7</v>
      </c>
      <c r="L3" s="28"/>
      <c r="M3" s="28" t="s">
        <v>8</v>
      </c>
      <c r="N3" s="28" t="s">
        <v>12</v>
      </c>
    </row>
    <row r="4" spans="1:15" x14ac:dyDescent="0.3">
      <c r="A4" s="28"/>
      <c r="B4" s="28"/>
      <c r="C4" s="28"/>
      <c r="D4" s="37"/>
      <c r="E4" s="37"/>
      <c r="F4" s="39"/>
      <c r="G4" s="16" t="s">
        <v>3</v>
      </c>
      <c r="H4" s="16" t="s">
        <v>5</v>
      </c>
      <c r="I4" s="16" t="s">
        <v>2</v>
      </c>
      <c r="J4" s="16" t="s">
        <v>4</v>
      </c>
      <c r="K4" s="16" t="s">
        <v>2</v>
      </c>
      <c r="L4" s="16" t="s">
        <v>4</v>
      </c>
      <c r="M4" s="28"/>
      <c r="N4" s="28"/>
    </row>
    <row r="5" spans="1:15" ht="42" customHeight="1" x14ac:dyDescent="0.3">
      <c r="A5" s="17" t="s">
        <v>42</v>
      </c>
      <c r="B5" s="8"/>
      <c r="C5" s="19">
        <v>17280</v>
      </c>
      <c r="D5" s="2">
        <v>20</v>
      </c>
      <c r="E5" s="19">
        <f>D5*4</f>
        <v>80</v>
      </c>
      <c r="F5" s="5">
        <f t="shared" ref="F5:F10" si="0">E5*196</f>
        <v>15680</v>
      </c>
      <c r="G5" s="19">
        <v>1547</v>
      </c>
      <c r="H5" s="19">
        <v>432</v>
      </c>
      <c r="I5" s="19">
        <v>1428</v>
      </c>
      <c r="J5" s="19">
        <v>458</v>
      </c>
      <c r="K5" s="19">
        <v>1037</v>
      </c>
      <c r="L5" s="19">
        <v>0</v>
      </c>
      <c r="M5" s="5">
        <f>F5-H5-J5-L5</f>
        <v>14790</v>
      </c>
      <c r="N5" s="7"/>
      <c r="O5" s="15"/>
    </row>
    <row r="6" spans="1:15" ht="42" customHeight="1" x14ac:dyDescent="0.3">
      <c r="A6" s="17" t="s">
        <v>43</v>
      </c>
      <c r="B6" s="8"/>
      <c r="C6" s="19">
        <v>17280</v>
      </c>
      <c r="D6" s="2">
        <v>22</v>
      </c>
      <c r="E6" s="19">
        <f t="shared" ref="E6:E10" si="1">D6*4</f>
        <v>88</v>
      </c>
      <c r="F6" s="5">
        <f t="shared" si="0"/>
        <v>17248</v>
      </c>
      <c r="G6" s="19">
        <v>1547</v>
      </c>
      <c r="H6" s="19">
        <v>432</v>
      </c>
      <c r="I6" s="19">
        <v>1428</v>
      </c>
      <c r="J6" s="19">
        <v>458</v>
      </c>
      <c r="K6" s="19">
        <v>1037</v>
      </c>
      <c r="L6" s="19">
        <v>0</v>
      </c>
      <c r="M6" s="5">
        <f t="shared" ref="M6:M10" si="2">F6-H6-J6-L6</f>
        <v>16358</v>
      </c>
      <c r="N6" s="7"/>
      <c r="O6" s="15"/>
    </row>
    <row r="7" spans="1:15" ht="42" customHeight="1" x14ac:dyDescent="0.3">
      <c r="A7" s="17" t="s">
        <v>44</v>
      </c>
      <c r="B7" s="8"/>
      <c r="C7" s="19">
        <v>17280</v>
      </c>
      <c r="D7" s="2">
        <v>22</v>
      </c>
      <c r="E7" s="19">
        <f t="shared" si="1"/>
        <v>88</v>
      </c>
      <c r="F7" s="5">
        <f t="shared" si="0"/>
        <v>17248</v>
      </c>
      <c r="G7" s="19">
        <v>1547</v>
      </c>
      <c r="H7" s="19">
        <v>432</v>
      </c>
      <c r="I7" s="19">
        <v>1428</v>
      </c>
      <c r="J7" s="19">
        <v>458</v>
      </c>
      <c r="K7" s="19">
        <v>1037</v>
      </c>
      <c r="L7" s="19">
        <v>0</v>
      </c>
      <c r="M7" s="5">
        <f t="shared" si="2"/>
        <v>16358</v>
      </c>
      <c r="N7" s="7"/>
      <c r="O7" s="15"/>
    </row>
    <row r="8" spans="1:15" ht="42" customHeight="1" x14ac:dyDescent="0.3">
      <c r="A8" s="17" t="s">
        <v>45</v>
      </c>
      <c r="B8" s="8"/>
      <c r="C8" s="19">
        <v>17280</v>
      </c>
      <c r="D8" s="2">
        <v>21</v>
      </c>
      <c r="E8" s="19">
        <f t="shared" si="1"/>
        <v>84</v>
      </c>
      <c r="F8" s="5">
        <f t="shared" si="0"/>
        <v>16464</v>
      </c>
      <c r="G8" s="19">
        <v>1547</v>
      </c>
      <c r="H8" s="19">
        <v>432</v>
      </c>
      <c r="I8" s="19">
        <v>1428</v>
      </c>
      <c r="J8" s="19">
        <v>458</v>
      </c>
      <c r="K8" s="19">
        <v>1037</v>
      </c>
      <c r="L8" s="19">
        <v>0</v>
      </c>
      <c r="M8" s="5">
        <f t="shared" si="2"/>
        <v>15574</v>
      </c>
      <c r="N8" s="7"/>
      <c r="O8" s="15"/>
    </row>
    <row r="9" spans="1:15" ht="42" customHeight="1" x14ac:dyDescent="0.3">
      <c r="A9" s="17" t="s">
        <v>46</v>
      </c>
      <c r="B9" s="8"/>
      <c r="C9" s="19">
        <v>17280</v>
      </c>
      <c r="D9" s="2">
        <v>22</v>
      </c>
      <c r="E9" s="19">
        <f t="shared" si="1"/>
        <v>88</v>
      </c>
      <c r="F9" s="5">
        <f t="shared" si="0"/>
        <v>17248</v>
      </c>
      <c r="G9" s="19">
        <v>1547</v>
      </c>
      <c r="H9" s="19">
        <v>432</v>
      </c>
      <c r="I9" s="19">
        <v>1428</v>
      </c>
      <c r="J9" s="19">
        <v>458</v>
      </c>
      <c r="K9" s="19">
        <v>1037</v>
      </c>
      <c r="L9" s="19">
        <v>0</v>
      </c>
      <c r="M9" s="5">
        <f t="shared" si="2"/>
        <v>16358</v>
      </c>
      <c r="N9" s="7"/>
      <c r="O9" s="15"/>
    </row>
    <row r="10" spans="1:15" ht="42" customHeight="1" x14ac:dyDescent="0.3">
      <c r="A10" s="18" t="s">
        <v>47</v>
      </c>
      <c r="B10" s="8"/>
      <c r="C10" s="19">
        <v>17280</v>
      </c>
      <c r="D10" s="2">
        <v>23</v>
      </c>
      <c r="E10" s="19">
        <f t="shared" si="1"/>
        <v>92</v>
      </c>
      <c r="F10" s="5">
        <f t="shared" si="0"/>
        <v>18032</v>
      </c>
      <c r="G10" s="19">
        <v>1547</v>
      </c>
      <c r="H10" s="19">
        <v>432</v>
      </c>
      <c r="I10" s="19">
        <v>1428</v>
      </c>
      <c r="J10" s="19">
        <v>458</v>
      </c>
      <c r="K10" s="19">
        <v>1037</v>
      </c>
      <c r="L10" s="19">
        <v>0</v>
      </c>
      <c r="M10" s="5">
        <f t="shared" si="2"/>
        <v>17142</v>
      </c>
      <c r="N10" s="7"/>
      <c r="O10" s="15"/>
    </row>
    <row r="11" spans="1:15" ht="35.1" customHeight="1" x14ac:dyDescent="0.3">
      <c r="A11" s="29" t="s">
        <v>18</v>
      </c>
      <c r="B11" s="30"/>
      <c r="C11" s="30"/>
      <c r="D11" s="30"/>
      <c r="E11" s="31"/>
      <c r="F11" s="5">
        <f>SUM(F5:F10)</f>
        <v>101920</v>
      </c>
      <c r="G11" s="5">
        <f t="shared" ref="G11:L11" si="3">SUM(G5:G10)</f>
        <v>9282</v>
      </c>
      <c r="H11" s="5">
        <f t="shared" si="3"/>
        <v>2592</v>
      </c>
      <c r="I11" s="5">
        <f t="shared" si="3"/>
        <v>8568</v>
      </c>
      <c r="J11" s="5">
        <f t="shared" si="3"/>
        <v>2748</v>
      </c>
      <c r="K11" s="5">
        <f t="shared" si="3"/>
        <v>6222</v>
      </c>
      <c r="L11" s="5">
        <f t="shared" si="3"/>
        <v>0</v>
      </c>
      <c r="M11" s="6"/>
      <c r="N11" s="6"/>
      <c r="O11" s="15"/>
    </row>
    <row r="12" spans="1:15" ht="35.1" customHeight="1" x14ac:dyDescent="0.3">
      <c r="A12" s="23" t="s">
        <v>19</v>
      </c>
      <c r="B12" s="24"/>
      <c r="C12" s="24"/>
      <c r="D12" s="24"/>
      <c r="E12" s="24"/>
      <c r="F12" s="25">
        <f>F11+G11+I11+K11</f>
        <v>125992</v>
      </c>
      <c r="G12" s="25"/>
      <c r="H12" s="25"/>
      <c r="I12" s="25"/>
      <c r="J12" s="25"/>
      <c r="K12" s="25"/>
      <c r="L12" s="25"/>
      <c r="M12" s="25"/>
      <c r="N12" s="25"/>
    </row>
    <row r="13" spans="1:15" ht="30" customHeight="1" x14ac:dyDescent="0.3">
      <c r="A13" s="26" t="s">
        <v>9</v>
      </c>
      <c r="B13" s="27"/>
      <c r="C13" s="1"/>
      <c r="D13" s="1"/>
      <c r="E13" s="1"/>
      <c r="F13" s="1"/>
      <c r="G13" s="1" t="s">
        <v>11</v>
      </c>
      <c r="H13" s="3"/>
      <c r="I13" s="1"/>
      <c r="J13" s="1"/>
      <c r="K13" s="1"/>
      <c r="L13" s="1" t="s">
        <v>10</v>
      </c>
      <c r="M13" s="1"/>
      <c r="N13" s="3"/>
    </row>
    <row r="14" spans="1:15" x14ac:dyDescent="0.3">
      <c r="A14" s="3" t="s">
        <v>20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5" x14ac:dyDescent="0.3">
      <c r="A15" s="3" t="s">
        <v>23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5" x14ac:dyDescent="0.3">
      <c r="A16" s="3" t="s">
        <v>21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3" t="s">
        <v>22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11" t="s">
        <v>34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</sheetData>
  <mergeCells count="19">
    <mergeCell ref="A1:N1"/>
    <mergeCell ref="A2:C2"/>
    <mergeCell ref="D2:I2"/>
    <mergeCell ref="J2:N2"/>
    <mergeCell ref="A3:A4"/>
    <mergeCell ref="B3:B4"/>
    <mergeCell ref="C3:C4"/>
    <mergeCell ref="D3:D4"/>
    <mergeCell ref="E3:E4"/>
    <mergeCell ref="F3:F4"/>
    <mergeCell ref="A12:E12"/>
    <mergeCell ref="F12:N12"/>
    <mergeCell ref="A13:B13"/>
    <mergeCell ref="G3:H3"/>
    <mergeCell ref="I3:J3"/>
    <mergeCell ref="K3:L3"/>
    <mergeCell ref="M3:M4"/>
    <mergeCell ref="N3:N4"/>
    <mergeCell ref="A11:E11"/>
  </mergeCells>
  <phoneticPr fontId="1" type="noConversion"/>
  <pageMargins left="0.23622047244094491" right="0.23622047244094491" top="0.55118110236220474" bottom="0.55118110236220474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J6" sqref="J6"/>
    </sheetView>
  </sheetViews>
  <sheetFormatPr defaultRowHeight="16.2" x14ac:dyDescent="0.3"/>
  <cols>
    <col min="3" max="3" width="13.77734375" customWidth="1"/>
    <col min="6" max="6" width="13.21875" customWidth="1"/>
    <col min="7" max="7" width="10.44140625" customWidth="1"/>
    <col min="9" max="9" width="9.44140625" bestFit="1" customWidth="1"/>
    <col min="11" max="11" width="9.44140625" bestFit="1" customWidth="1"/>
    <col min="13" max="13" width="11" customWidth="1"/>
  </cols>
  <sheetData>
    <row r="1" spans="1:15" ht="39.6" customHeight="1" x14ac:dyDescent="0.3">
      <c r="A1" s="32" t="s">
        <v>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5" ht="19.8" x14ac:dyDescent="0.3">
      <c r="A2" s="33" t="s">
        <v>25</v>
      </c>
      <c r="B2" s="33"/>
      <c r="C2" s="33"/>
      <c r="D2" s="34" t="s">
        <v>35</v>
      </c>
      <c r="E2" s="34"/>
      <c r="F2" s="34"/>
      <c r="G2" s="34"/>
      <c r="H2" s="34"/>
      <c r="I2" s="34"/>
      <c r="J2" s="35" t="s">
        <v>40</v>
      </c>
      <c r="K2" s="35"/>
      <c r="L2" s="35"/>
      <c r="M2" s="35"/>
      <c r="N2" s="35"/>
    </row>
    <row r="3" spans="1:15" ht="19.8" x14ac:dyDescent="0.3">
      <c r="A3" s="28" t="s">
        <v>13</v>
      </c>
      <c r="B3" s="40" t="s">
        <v>0</v>
      </c>
      <c r="C3" s="40" t="s">
        <v>15</v>
      </c>
      <c r="D3" s="41" t="s">
        <v>16</v>
      </c>
      <c r="E3" s="41" t="s">
        <v>17</v>
      </c>
      <c r="F3" s="43" t="s">
        <v>14</v>
      </c>
      <c r="G3" s="40" t="s">
        <v>37</v>
      </c>
      <c r="H3" s="40"/>
      <c r="I3" s="40" t="s">
        <v>6</v>
      </c>
      <c r="J3" s="40"/>
      <c r="K3" s="40" t="s">
        <v>7</v>
      </c>
      <c r="L3" s="28"/>
      <c r="M3" s="40" t="s">
        <v>8</v>
      </c>
      <c r="N3" s="40" t="s">
        <v>12</v>
      </c>
    </row>
    <row r="4" spans="1:15" ht="19.8" x14ac:dyDescent="0.3">
      <c r="A4" s="28"/>
      <c r="B4" s="40"/>
      <c r="C4" s="40"/>
      <c r="D4" s="42"/>
      <c r="E4" s="42"/>
      <c r="F4" s="44"/>
      <c r="G4" s="2" t="s">
        <v>3</v>
      </c>
      <c r="H4" s="2" t="s">
        <v>5</v>
      </c>
      <c r="I4" s="2" t="s">
        <v>2</v>
      </c>
      <c r="J4" s="2" t="s">
        <v>4</v>
      </c>
      <c r="K4" s="2" t="s">
        <v>2</v>
      </c>
      <c r="L4" s="2" t="s">
        <v>4</v>
      </c>
      <c r="M4" s="40"/>
      <c r="N4" s="40"/>
    </row>
    <row r="5" spans="1:15" ht="42" customHeight="1" x14ac:dyDescent="0.3">
      <c r="A5" s="17" t="s">
        <v>42</v>
      </c>
      <c r="B5" s="8"/>
      <c r="C5" s="6">
        <v>26400</v>
      </c>
      <c r="D5" s="2">
        <v>20</v>
      </c>
      <c r="E5" s="6">
        <f>D5*6</f>
        <v>120</v>
      </c>
      <c r="F5" s="5">
        <f t="shared" ref="F5:F10" si="0">E5*196</f>
        <v>23520</v>
      </c>
      <c r="G5" s="6">
        <v>2345</v>
      </c>
      <c r="H5" s="6">
        <v>660</v>
      </c>
      <c r="I5" s="6">
        <v>1428</v>
      </c>
      <c r="J5" s="6">
        <v>458</v>
      </c>
      <c r="K5" s="6">
        <v>1584</v>
      </c>
      <c r="L5" s="6">
        <v>0</v>
      </c>
      <c r="M5" s="5">
        <f>F5-H5-J5-L5</f>
        <v>22402</v>
      </c>
      <c r="N5" s="7"/>
      <c r="O5" s="15"/>
    </row>
    <row r="6" spans="1:15" ht="42" customHeight="1" x14ac:dyDescent="0.3">
      <c r="A6" s="17" t="s">
        <v>43</v>
      </c>
      <c r="B6" s="8"/>
      <c r="C6" s="6">
        <v>26400</v>
      </c>
      <c r="D6" s="2">
        <v>22</v>
      </c>
      <c r="E6" s="6">
        <f t="shared" ref="E6:E10" si="1">D6*6</f>
        <v>132</v>
      </c>
      <c r="F6" s="5">
        <f t="shared" si="0"/>
        <v>25872</v>
      </c>
      <c r="G6" s="6">
        <v>2345</v>
      </c>
      <c r="H6" s="6">
        <v>660</v>
      </c>
      <c r="I6" s="6">
        <v>1428</v>
      </c>
      <c r="J6" s="6">
        <v>458</v>
      </c>
      <c r="K6" s="6">
        <v>1584</v>
      </c>
      <c r="L6" s="6">
        <v>0</v>
      </c>
      <c r="M6" s="5">
        <f t="shared" ref="M6:M10" si="2">F6-H6-J6-L6</f>
        <v>24754</v>
      </c>
      <c r="N6" s="7"/>
      <c r="O6" s="15"/>
    </row>
    <row r="7" spans="1:15" ht="42" customHeight="1" x14ac:dyDescent="0.3">
      <c r="A7" s="17" t="s">
        <v>44</v>
      </c>
      <c r="B7" s="8"/>
      <c r="C7" s="6">
        <v>26400</v>
      </c>
      <c r="D7" s="2">
        <v>22</v>
      </c>
      <c r="E7" s="6">
        <f t="shared" si="1"/>
        <v>132</v>
      </c>
      <c r="F7" s="5">
        <f t="shared" si="0"/>
        <v>25872</v>
      </c>
      <c r="G7" s="6">
        <v>2345</v>
      </c>
      <c r="H7" s="6">
        <v>660</v>
      </c>
      <c r="I7" s="6">
        <v>1428</v>
      </c>
      <c r="J7" s="6">
        <v>458</v>
      </c>
      <c r="K7" s="6">
        <v>1584</v>
      </c>
      <c r="L7" s="6">
        <v>0</v>
      </c>
      <c r="M7" s="5">
        <f t="shared" si="2"/>
        <v>24754</v>
      </c>
      <c r="N7" s="7"/>
      <c r="O7" s="15"/>
    </row>
    <row r="8" spans="1:15" ht="42" customHeight="1" x14ac:dyDescent="0.3">
      <c r="A8" s="17" t="s">
        <v>45</v>
      </c>
      <c r="B8" s="8"/>
      <c r="C8" s="6">
        <v>26400</v>
      </c>
      <c r="D8" s="2">
        <v>21</v>
      </c>
      <c r="E8" s="6">
        <f t="shared" si="1"/>
        <v>126</v>
      </c>
      <c r="F8" s="5">
        <f t="shared" si="0"/>
        <v>24696</v>
      </c>
      <c r="G8" s="6">
        <v>2345</v>
      </c>
      <c r="H8" s="6">
        <v>660</v>
      </c>
      <c r="I8" s="6">
        <v>1428</v>
      </c>
      <c r="J8" s="6">
        <v>458</v>
      </c>
      <c r="K8" s="6">
        <v>1584</v>
      </c>
      <c r="L8" s="6">
        <v>0</v>
      </c>
      <c r="M8" s="5">
        <f t="shared" si="2"/>
        <v>23578</v>
      </c>
      <c r="N8" s="7"/>
      <c r="O8" s="15"/>
    </row>
    <row r="9" spans="1:15" ht="42" customHeight="1" x14ac:dyDescent="0.3">
      <c r="A9" s="17" t="s">
        <v>46</v>
      </c>
      <c r="B9" s="8"/>
      <c r="C9" s="6">
        <v>26400</v>
      </c>
      <c r="D9" s="2">
        <v>22</v>
      </c>
      <c r="E9" s="6">
        <f t="shared" si="1"/>
        <v>132</v>
      </c>
      <c r="F9" s="5">
        <f t="shared" si="0"/>
        <v>25872</v>
      </c>
      <c r="G9" s="6">
        <v>2345</v>
      </c>
      <c r="H9" s="6">
        <v>660</v>
      </c>
      <c r="I9" s="6">
        <v>1428</v>
      </c>
      <c r="J9" s="6">
        <v>458</v>
      </c>
      <c r="K9" s="6">
        <v>1584</v>
      </c>
      <c r="L9" s="6">
        <v>0</v>
      </c>
      <c r="M9" s="5">
        <f t="shared" si="2"/>
        <v>24754</v>
      </c>
      <c r="N9" s="7"/>
      <c r="O9" s="15"/>
    </row>
    <row r="10" spans="1:15" ht="42" customHeight="1" x14ac:dyDescent="0.3">
      <c r="A10" s="18" t="s">
        <v>47</v>
      </c>
      <c r="B10" s="8"/>
      <c r="C10" s="6">
        <v>26400</v>
      </c>
      <c r="D10" s="2">
        <v>23</v>
      </c>
      <c r="E10" s="6">
        <f t="shared" si="1"/>
        <v>138</v>
      </c>
      <c r="F10" s="5">
        <f t="shared" si="0"/>
        <v>27048</v>
      </c>
      <c r="G10" s="6">
        <v>2345</v>
      </c>
      <c r="H10" s="6">
        <v>660</v>
      </c>
      <c r="I10" s="6">
        <v>1428</v>
      </c>
      <c r="J10" s="6">
        <v>458</v>
      </c>
      <c r="K10" s="6">
        <v>1584</v>
      </c>
      <c r="L10" s="6">
        <v>0</v>
      </c>
      <c r="M10" s="5">
        <f t="shared" si="2"/>
        <v>25930</v>
      </c>
      <c r="N10" s="7"/>
      <c r="O10" s="15"/>
    </row>
    <row r="11" spans="1:15" ht="52.5" customHeight="1" x14ac:dyDescent="0.3">
      <c r="A11" s="29" t="s">
        <v>18</v>
      </c>
      <c r="B11" s="30"/>
      <c r="C11" s="30"/>
      <c r="D11" s="30"/>
      <c r="E11" s="31"/>
      <c r="F11" s="5">
        <f>SUM(F5:F10)</f>
        <v>152880</v>
      </c>
      <c r="G11" s="5">
        <f t="shared" ref="G11:L11" si="3">SUM(G5:G10)</f>
        <v>14070</v>
      </c>
      <c r="H11" s="5">
        <f t="shared" si="3"/>
        <v>3960</v>
      </c>
      <c r="I11" s="5">
        <f t="shared" si="3"/>
        <v>8568</v>
      </c>
      <c r="J11" s="5">
        <f t="shared" si="3"/>
        <v>2748</v>
      </c>
      <c r="K11" s="5">
        <f t="shared" si="3"/>
        <v>9504</v>
      </c>
      <c r="L11" s="5">
        <f t="shared" si="3"/>
        <v>0</v>
      </c>
      <c r="M11" s="6"/>
      <c r="N11" s="6"/>
      <c r="O11" s="15"/>
    </row>
    <row r="12" spans="1:15" ht="52.5" customHeight="1" x14ac:dyDescent="0.3">
      <c r="A12" s="23" t="s">
        <v>19</v>
      </c>
      <c r="B12" s="24"/>
      <c r="C12" s="24"/>
      <c r="D12" s="24"/>
      <c r="E12" s="24"/>
      <c r="F12" s="25">
        <f>F11+G11+I11+K11</f>
        <v>185022</v>
      </c>
      <c r="G12" s="25"/>
      <c r="H12" s="25"/>
      <c r="I12" s="25"/>
      <c r="J12" s="25"/>
      <c r="K12" s="25"/>
      <c r="L12" s="25"/>
      <c r="M12" s="25"/>
      <c r="N12" s="25"/>
    </row>
    <row r="13" spans="1:15" ht="19.8" x14ac:dyDescent="0.3">
      <c r="A13" s="26" t="s">
        <v>9</v>
      </c>
      <c r="B13" s="27"/>
      <c r="C13" s="1"/>
      <c r="D13" s="1"/>
      <c r="E13" s="1"/>
      <c r="F13" s="1"/>
      <c r="G13" s="1" t="s">
        <v>11</v>
      </c>
      <c r="H13" s="3"/>
      <c r="I13" s="1"/>
      <c r="J13" s="1"/>
      <c r="K13" s="1"/>
      <c r="L13" s="1" t="s">
        <v>10</v>
      </c>
      <c r="M13" s="1"/>
      <c r="N13" s="3"/>
    </row>
    <row r="14" spans="1:15" x14ac:dyDescent="0.3">
      <c r="A14" s="3" t="s">
        <v>20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5" x14ac:dyDescent="0.3">
      <c r="A15" s="3" t="s">
        <v>23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5" x14ac:dyDescent="0.3">
      <c r="A16" s="3" t="s">
        <v>21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3" t="s">
        <v>22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11" t="s">
        <v>34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</sheetData>
  <mergeCells count="19">
    <mergeCell ref="A1:N1"/>
    <mergeCell ref="A2:C2"/>
    <mergeCell ref="D2:I2"/>
    <mergeCell ref="J2:N2"/>
    <mergeCell ref="A3:A4"/>
    <mergeCell ref="B3:B4"/>
    <mergeCell ref="C3:C4"/>
    <mergeCell ref="D3:D4"/>
    <mergeCell ref="E3:E4"/>
    <mergeCell ref="F3:F4"/>
    <mergeCell ref="A12:E12"/>
    <mergeCell ref="F12:N12"/>
    <mergeCell ref="A13:B13"/>
    <mergeCell ref="G3:H3"/>
    <mergeCell ref="I3:J3"/>
    <mergeCell ref="K3:L3"/>
    <mergeCell ref="M3:M4"/>
    <mergeCell ref="N3:N4"/>
    <mergeCell ref="A11:E1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J2" sqref="J2:N2"/>
    </sheetView>
  </sheetViews>
  <sheetFormatPr defaultRowHeight="16.2" x14ac:dyDescent="0.3"/>
  <cols>
    <col min="3" max="3" width="13.77734375" customWidth="1"/>
    <col min="6" max="6" width="13.21875" customWidth="1"/>
    <col min="7" max="7" width="12.21875" customWidth="1"/>
    <col min="9" max="9" width="10.77734375" customWidth="1"/>
    <col min="11" max="11" width="10.6640625" customWidth="1"/>
    <col min="13" max="13" width="12.6640625" customWidth="1"/>
    <col min="14" max="14" width="14.77734375" customWidth="1"/>
  </cols>
  <sheetData>
    <row r="1" spans="1:15" ht="39.6" customHeight="1" x14ac:dyDescent="0.3">
      <c r="A1" s="32" t="s">
        <v>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5" ht="19.8" x14ac:dyDescent="0.3">
      <c r="A2" s="33" t="s">
        <v>25</v>
      </c>
      <c r="B2" s="33"/>
      <c r="C2" s="33"/>
      <c r="D2" s="34" t="s">
        <v>35</v>
      </c>
      <c r="E2" s="34"/>
      <c r="F2" s="34"/>
      <c r="G2" s="34"/>
      <c r="H2" s="34"/>
      <c r="I2" s="34"/>
      <c r="J2" s="35" t="s">
        <v>50</v>
      </c>
      <c r="K2" s="35"/>
      <c r="L2" s="35"/>
      <c r="M2" s="35"/>
      <c r="N2" s="35"/>
    </row>
    <row r="3" spans="1:15" ht="19.8" x14ac:dyDescent="0.3">
      <c r="A3" s="28" t="s">
        <v>13</v>
      </c>
      <c r="B3" s="40" t="s">
        <v>0</v>
      </c>
      <c r="C3" s="40" t="s">
        <v>15</v>
      </c>
      <c r="D3" s="41" t="s">
        <v>16</v>
      </c>
      <c r="E3" s="41" t="s">
        <v>17</v>
      </c>
      <c r="F3" s="43" t="s">
        <v>14</v>
      </c>
      <c r="G3" s="40" t="s">
        <v>37</v>
      </c>
      <c r="H3" s="40"/>
      <c r="I3" s="40" t="s">
        <v>6</v>
      </c>
      <c r="J3" s="40"/>
      <c r="K3" s="40" t="s">
        <v>7</v>
      </c>
      <c r="L3" s="28"/>
      <c r="M3" s="40" t="s">
        <v>8</v>
      </c>
      <c r="N3" s="40" t="s">
        <v>12</v>
      </c>
    </row>
    <row r="4" spans="1:15" ht="19.8" x14ac:dyDescent="0.3">
      <c r="A4" s="28"/>
      <c r="B4" s="40"/>
      <c r="C4" s="40"/>
      <c r="D4" s="42"/>
      <c r="E4" s="42"/>
      <c r="F4" s="44"/>
      <c r="G4" s="2" t="s">
        <v>3</v>
      </c>
      <c r="H4" s="2" t="s">
        <v>5</v>
      </c>
      <c r="I4" s="2" t="s">
        <v>2</v>
      </c>
      <c r="J4" s="2" t="s">
        <v>4</v>
      </c>
      <c r="K4" s="2" t="s">
        <v>2</v>
      </c>
      <c r="L4" s="2" t="s">
        <v>4</v>
      </c>
      <c r="M4" s="40"/>
      <c r="N4" s="40"/>
    </row>
    <row r="5" spans="1:15" ht="42" customHeight="1" x14ac:dyDescent="0.3">
      <c r="A5" s="17" t="s">
        <v>42</v>
      </c>
      <c r="B5" s="8"/>
      <c r="C5" s="6">
        <v>34800</v>
      </c>
      <c r="D5" s="6">
        <v>20</v>
      </c>
      <c r="E5" s="6">
        <f>D5*8</f>
        <v>160</v>
      </c>
      <c r="F5" s="5">
        <f t="shared" ref="F5:F10" si="0">E5*196</f>
        <v>31360</v>
      </c>
      <c r="G5" s="6">
        <v>3087</v>
      </c>
      <c r="H5" s="6">
        <v>870</v>
      </c>
      <c r="I5" s="6">
        <v>1684</v>
      </c>
      <c r="J5" s="6">
        <v>540</v>
      </c>
      <c r="K5" s="6">
        <v>2088</v>
      </c>
      <c r="L5" s="6">
        <v>0</v>
      </c>
      <c r="M5" s="5">
        <f>F5-H5-J5-L5</f>
        <v>29950</v>
      </c>
      <c r="N5" s="7"/>
      <c r="O5" s="15"/>
    </row>
    <row r="6" spans="1:15" ht="42" customHeight="1" x14ac:dyDescent="0.3">
      <c r="A6" s="17" t="s">
        <v>43</v>
      </c>
      <c r="B6" s="8"/>
      <c r="C6" s="6">
        <v>34800</v>
      </c>
      <c r="D6" s="6">
        <v>22</v>
      </c>
      <c r="E6" s="6">
        <f t="shared" ref="E6:E10" si="1">D6*8</f>
        <v>176</v>
      </c>
      <c r="F6" s="5">
        <f t="shared" si="0"/>
        <v>34496</v>
      </c>
      <c r="G6" s="6">
        <v>3087</v>
      </c>
      <c r="H6" s="6">
        <v>870</v>
      </c>
      <c r="I6" s="6">
        <v>1684</v>
      </c>
      <c r="J6" s="6">
        <v>540</v>
      </c>
      <c r="K6" s="6">
        <v>2088</v>
      </c>
      <c r="L6" s="6">
        <v>0</v>
      </c>
      <c r="M6" s="5">
        <f t="shared" ref="M6:M10" si="2">F6-H6-J6-L6</f>
        <v>33086</v>
      </c>
      <c r="N6" s="7"/>
      <c r="O6" s="15"/>
    </row>
    <row r="7" spans="1:15" ht="42" customHeight="1" x14ac:dyDescent="0.3">
      <c r="A7" s="17" t="s">
        <v>44</v>
      </c>
      <c r="B7" s="8"/>
      <c r="C7" s="6">
        <v>34800</v>
      </c>
      <c r="D7" s="6">
        <v>22</v>
      </c>
      <c r="E7" s="6">
        <f t="shared" si="1"/>
        <v>176</v>
      </c>
      <c r="F7" s="5">
        <f t="shared" si="0"/>
        <v>34496</v>
      </c>
      <c r="G7" s="6">
        <v>3087</v>
      </c>
      <c r="H7" s="6">
        <v>870</v>
      </c>
      <c r="I7" s="6">
        <v>1684</v>
      </c>
      <c r="J7" s="6">
        <v>540</v>
      </c>
      <c r="K7" s="6">
        <v>2088</v>
      </c>
      <c r="L7" s="6">
        <v>0</v>
      </c>
      <c r="M7" s="5">
        <f t="shared" si="2"/>
        <v>33086</v>
      </c>
      <c r="N7" s="7"/>
      <c r="O7" s="15"/>
    </row>
    <row r="8" spans="1:15" ht="42" customHeight="1" x14ac:dyDescent="0.3">
      <c r="A8" s="17" t="s">
        <v>45</v>
      </c>
      <c r="B8" s="8"/>
      <c r="C8" s="6">
        <v>34800</v>
      </c>
      <c r="D8" s="6">
        <v>21</v>
      </c>
      <c r="E8" s="6">
        <f t="shared" si="1"/>
        <v>168</v>
      </c>
      <c r="F8" s="5">
        <f t="shared" si="0"/>
        <v>32928</v>
      </c>
      <c r="G8" s="6">
        <v>3087</v>
      </c>
      <c r="H8" s="6">
        <v>870</v>
      </c>
      <c r="I8" s="6">
        <v>1684</v>
      </c>
      <c r="J8" s="6">
        <v>540</v>
      </c>
      <c r="K8" s="6">
        <v>2088</v>
      </c>
      <c r="L8" s="6">
        <v>0</v>
      </c>
      <c r="M8" s="5">
        <f t="shared" si="2"/>
        <v>31518</v>
      </c>
      <c r="N8" s="7"/>
      <c r="O8" s="15"/>
    </row>
    <row r="9" spans="1:15" ht="42" customHeight="1" x14ac:dyDescent="0.3">
      <c r="A9" s="17" t="s">
        <v>46</v>
      </c>
      <c r="B9" s="8"/>
      <c r="C9" s="6">
        <v>34800</v>
      </c>
      <c r="D9" s="6">
        <v>22</v>
      </c>
      <c r="E9" s="6">
        <f t="shared" si="1"/>
        <v>176</v>
      </c>
      <c r="F9" s="5">
        <f t="shared" si="0"/>
        <v>34496</v>
      </c>
      <c r="G9" s="6">
        <v>3087</v>
      </c>
      <c r="H9" s="6">
        <v>870</v>
      </c>
      <c r="I9" s="6">
        <v>1684</v>
      </c>
      <c r="J9" s="6">
        <v>540</v>
      </c>
      <c r="K9" s="6">
        <v>2088</v>
      </c>
      <c r="L9" s="6">
        <v>0</v>
      </c>
      <c r="M9" s="5">
        <f t="shared" si="2"/>
        <v>33086</v>
      </c>
      <c r="N9" s="7"/>
      <c r="O9" s="15"/>
    </row>
    <row r="10" spans="1:15" ht="42" customHeight="1" x14ac:dyDescent="0.3">
      <c r="A10" s="18" t="s">
        <v>47</v>
      </c>
      <c r="B10" s="8"/>
      <c r="C10" s="6">
        <v>34800</v>
      </c>
      <c r="D10" s="6">
        <v>23</v>
      </c>
      <c r="E10" s="6">
        <f t="shared" si="1"/>
        <v>184</v>
      </c>
      <c r="F10" s="5">
        <f t="shared" si="0"/>
        <v>36064</v>
      </c>
      <c r="G10" s="6">
        <v>3087</v>
      </c>
      <c r="H10" s="6">
        <v>870</v>
      </c>
      <c r="I10" s="6">
        <v>1684</v>
      </c>
      <c r="J10" s="6">
        <v>540</v>
      </c>
      <c r="K10" s="6">
        <v>2088</v>
      </c>
      <c r="L10" s="6">
        <v>0</v>
      </c>
      <c r="M10" s="5">
        <f t="shared" si="2"/>
        <v>34654</v>
      </c>
      <c r="N10" s="7"/>
      <c r="O10" s="15"/>
    </row>
    <row r="11" spans="1:15" ht="45" customHeight="1" x14ac:dyDescent="0.3">
      <c r="A11" s="29" t="s">
        <v>18</v>
      </c>
      <c r="B11" s="30"/>
      <c r="C11" s="30"/>
      <c r="D11" s="30"/>
      <c r="E11" s="31"/>
      <c r="F11" s="5">
        <f>SUM(F5:F10)</f>
        <v>203840</v>
      </c>
      <c r="G11" s="5">
        <f>SUM(G5:G10)</f>
        <v>18522</v>
      </c>
      <c r="H11" s="5">
        <f t="shared" ref="H11:L11" si="3">SUM(H5:H10)</f>
        <v>5220</v>
      </c>
      <c r="I11" s="5">
        <f t="shared" si="3"/>
        <v>10104</v>
      </c>
      <c r="J11" s="5">
        <f t="shared" si="3"/>
        <v>3240</v>
      </c>
      <c r="K11" s="5">
        <f t="shared" si="3"/>
        <v>12528</v>
      </c>
      <c r="L11" s="5">
        <f t="shared" si="3"/>
        <v>0</v>
      </c>
      <c r="M11" s="6"/>
      <c r="N11" s="6"/>
      <c r="O11" s="15"/>
    </row>
    <row r="12" spans="1:15" ht="52.5" customHeight="1" x14ac:dyDescent="0.3">
      <c r="A12" s="23" t="s">
        <v>19</v>
      </c>
      <c r="B12" s="24"/>
      <c r="C12" s="24"/>
      <c r="D12" s="24"/>
      <c r="E12" s="24"/>
      <c r="F12" s="25">
        <f>F11+G11+I11+K11</f>
        <v>244994</v>
      </c>
      <c r="G12" s="25"/>
      <c r="H12" s="25"/>
      <c r="I12" s="25"/>
      <c r="J12" s="25"/>
      <c r="K12" s="25"/>
      <c r="L12" s="25"/>
      <c r="M12" s="25"/>
      <c r="N12" s="25"/>
    </row>
    <row r="13" spans="1:15" ht="19.8" x14ac:dyDescent="0.3">
      <c r="A13" s="26" t="s">
        <v>9</v>
      </c>
      <c r="B13" s="27"/>
      <c r="C13" s="1"/>
      <c r="D13" s="1"/>
      <c r="E13" s="1"/>
      <c r="F13" s="1"/>
      <c r="G13" s="1" t="s">
        <v>11</v>
      </c>
      <c r="H13" s="3"/>
      <c r="I13" s="1"/>
      <c r="J13" s="1"/>
      <c r="K13" s="1"/>
      <c r="L13" s="1" t="s">
        <v>10</v>
      </c>
      <c r="M13" s="1"/>
      <c r="N13" s="3"/>
    </row>
    <row r="14" spans="1:15" x14ac:dyDescent="0.3">
      <c r="A14" s="3" t="s">
        <v>20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5" x14ac:dyDescent="0.3">
      <c r="A15" s="3" t="s">
        <v>23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5" x14ac:dyDescent="0.3">
      <c r="A16" s="3" t="s">
        <v>21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3" t="s">
        <v>22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11" t="s">
        <v>34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</sheetData>
  <mergeCells count="19">
    <mergeCell ref="A1:N1"/>
    <mergeCell ref="A2:C2"/>
    <mergeCell ref="D2:I2"/>
    <mergeCell ref="J2:N2"/>
    <mergeCell ref="A3:A4"/>
    <mergeCell ref="B3:B4"/>
    <mergeCell ref="C3:C4"/>
    <mergeCell ref="D3:D4"/>
    <mergeCell ref="E3:E4"/>
    <mergeCell ref="F3:F4"/>
    <mergeCell ref="A12:E12"/>
    <mergeCell ref="F12:N12"/>
    <mergeCell ref="A13:B13"/>
    <mergeCell ref="G3:H3"/>
    <mergeCell ref="I3:J3"/>
    <mergeCell ref="K3:L3"/>
    <mergeCell ref="M3:M4"/>
    <mergeCell ref="N3:N4"/>
    <mergeCell ref="A11:E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A4" zoomScaleNormal="100" workbookViewId="0">
      <selection activeCell="I10" sqref="I10"/>
    </sheetView>
  </sheetViews>
  <sheetFormatPr defaultColWidth="9" defaultRowHeight="16.2" x14ac:dyDescent="0.3"/>
  <cols>
    <col min="1" max="1" width="7.33203125" style="3" customWidth="1"/>
    <col min="2" max="2" width="16.88671875" style="3" customWidth="1"/>
    <col min="3" max="3" width="14.88671875" style="3" customWidth="1"/>
    <col min="4" max="4" width="11" style="3" customWidth="1"/>
    <col min="5" max="5" width="12.44140625" style="3" customWidth="1"/>
    <col min="6" max="6" width="14.88671875" style="3" customWidth="1"/>
    <col min="7" max="12" width="12.88671875" style="3" customWidth="1"/>
    <col min="13" max="13" width="15.77734375" style="3" customWidth="1"/>
    <col min="14" max="14" width="14.6640625" style="3" customWidth="1"/>
    <col min="15" max="16384" width="9" style="3"/>
  </cols>
  <sheetData>
    <row r="1" spans="1:14" ht="71.400000000000006" customHeight="1" x14ac:dyDescent="0.3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s="4" customFormat="1" ht="38.25" customHeight="1" x14ac:dyDescent="0.3">
      <c r="A2" s="33" t="s">
        <v>25</v>
      </c>
      <c r="B2" s="33"/>
      <c r="C2" s="33"/>
      <c r="D2" s="33" t="s">
        <v>24</v>
      </c>
      <c r="E2" s="33"/>
      <c r="F2" s="33"/>
      <c r="G2" s="33"/>
      <c r="H2" s="33"/>
      <c r="I2" s="33"/>
      <c r="J2" s="35" t="s">
        <v>26</v>
      </c>
      <c r="K2" s="35"/>
      <c r="L2" s="35"/>
      <c r="M2" s="35"/>
      <c r="N2" s="35"/>
    </row>
    <row r="3" spans="1:14" ht="27" customHeight="1" x14ac:dyDescent="0.3">
      <c r="A3" s="28" t="s">
        <v>13</v>
      </c>
      <c r="B3" s="40" t="s">
        <v>0</v>
      </c>
      <c r="C3" s="40" t="s">
        <v>15</v>
      </c>
      <c r="D3" s="41" t="s">
        <v>16</v>
      </c>
      <c r="E3" s="41" t="s">
        <v>17</v>
      </c>
      <c r="F3" s="43" t="s">
        <v>14</v>
      </c>
      <c r="G3" s="40" t="s">
        <v>1</v>
      </c>
      <c r="H3" s="40"/>
      <c r="I3" s="40" t="s">
        <v>6</v>
      </c>
      <c r="J3" s="40"/>
      <c r="K3" s="40" t="s">
        <v>7</v>
      </c>
      <c r="L3" s="28"/>
      <c r="M3" s="40" t="s">
        <v>8</v>
      </c>
      <c r="N3" s="40" t="s">
        <v>12</v>
      </c>
    </row>
    <row r="4" spans="1:14" ht="31.95" customHeight="1" x14ac:dyDescent="0.3">
      <c r="A4" s="28"/>
      <c r="B4" s="40"/>
      <c r="C4" s="40"/>
      <c r="D4" s="42"/>
      <c r="E4" s="42"/>
      <c r="F4" s="44"/>
      <c r="G4" s="2" t="s">
        <v>3</v>
      </c>
      <c r="H4" s="2" t="s">
        <v>5</v>
      </c>
      <c r="I4" s="2" t="s">
        <v>2</v>
      </c>
      <c r="J4" s="2" t="s">
        <v>4</v>
      </c>
      <c r="K4" s="2" t="s">
        <v>2</v>
      </c>
      <c r="L4" s="2" t="s">
        <v>4</v>
      </c>
      <c r="M4" s="40"/>
      <c r="N4" s="40"/>
    </row>
    <row r="5" spans="1:14" ht="39.6" customHeight="1" x14ac:dyDescent="0.3">
      <c r="A5" s="9" t="s">
        <v>28</v>
      </c>
      <c r="B5" s="8"/>
      <c r="C5" s="6">
        <v>15840</v>
      </c>
      <c r="D5" s="6">
        <v>23</v>
      </c>
      <c r="E5" s="6">
        <f>D5*4</f>
        <v>92</v>
      </c>
      <c r="F5" s="5">
        <f t="shared" ref="F5:F9" si="0">168*E5</f>
        <v>15456</v>
      </c>
      <c r="G5" s="6">
        <v>1275</v>
      </c>
      <c r="H5" s="6">
        <v>365</v>
      </c>
      <c r="I5" s="6">
        <v>1238</v>
      </c>
      <c r="J5" s="6">
        <v>392</v>
      </c>
      <c r="K5" s="6">
        <v>950</v>
      </c>
      <c r="L5" s="6">
        <v>0</v>
      </c>
      <c r="M5" s="5">
        <f>F5-H5-J5-L5</f>
        <v>14699</v>
      </c>
      <c r="N5" s="7"/>
    </row>
    <row r="6" spans="1:14" ht="39.6" customHeight="1" x14ac:dyDescent="0.3">
      <c r="A6" s="9" t="s">
        <v>29</v>
      </c>
      <c r="B6" s="8"/>
      <c r="C6" s="6">
        <v>15840</v>
      </c>
      <c r="D6" s="6">
        <v>22</v>
      </c>
      <c r="E6" s="6">
        <f t="shared" ref="E6:E10" si="1">D6*4</f>
        <v>88</v>
      </c>
      <c r="F6" s="5">
        <f t="shared" si="0"/>
        <v>14784</v>
      </c>
      <c r="G6" s="6">
        <v>1275</v>
      </c>
      <c r="H6" s="6">
        <v>365</v>
      </c>
      <c r="I6" s="6">
        <v>1238</v>
      </c>
      <c r="J6" s="6">
        <v>392</v>
      </c>
      <c r="K6" s="6">
        <v>950</v>
      </c>
      <c r="L6" s="6">
        <v>0</v>
      </c>
      <c r="M6" s="5">
        <f t="shared" ref="M6:M10" si="2">F6-H6-J6-L6</f>
        <v>14027</v>
      </c>
      <c r="N6" s="7"/>
    </row>
    <row r="7" spans="1:14" ht="39.6" customHeight="1" x14ac:dyDescent="0.3">
      <c r="A7" s="9" t="s">
        <v>30</v>
      </c>
      <c r="B7" s="8"/>
      <c r="C7" s="6">
        <v>15840</v>
      </c>
      <c r="D7" s="6">
        <v>21</v>
      </c>
      <c r="E7" s="6">
        <f t="shared" si="1"/>
        <v>84</v>
      </c>
      <c r="F7" s="5">
        <f t="shared" si="0"/>
        <v>14112</v>
      </c>
      <c r="G7" s="6">
        <v>1275</v>
      </c>
      <c r="H7" s="6">
        <v>365</v>
      </c>
      <c r="I7" s="6">
        <v>1238</v>
      </c>
      <c r="J7" s="6">
        <v>392</v>
      </c>
      <c r="K7" s="6">
        <v>950</v>
      </c>
      <c r="L7" s="6">
        <v>0</v>
      </c>
      <c r="M7" s="5">
        <f t="shared" si="2"/>
        <v>13355</v>
      </c>
      <c r="N7" s="7"/>
    </row>
    <row r="8" spans="1:14" ht="39.6" customHeight="1" x14ac:dyDescent="0.3">
      <c r="A8" s="9" t="s">
        <v>31</v>
      </c>
      <c r="B8" s="8"/>
      <c r="C8" s="6">
        <v>15840</v>
      </c>
      <c r="D8" s="6">
        <v>22</v>
      </c>
      <c r="E8" s="6">
        <f t="shared" si="1"/>
        <v>88</v>
      </c>
      <c r="F8" s="5">
        <f t="shared" si="0"/>
        <v>14784</v>
      </c>
      <c r="G8" s="6">
        <v>1275</v>
      </c>
      <c r="H8" s="6">
        <v>365</v>
      </c>
      <c r="I8" s="6">
        <v>1238</v>
      </c>
      <c r="J8" s="6">
        <v>392</v>
      </c>
      <c r="K8" s="6">
        <v>950</v>
      </c>
      <c r="L8" s="6">
        <v>0</v>
      </c>
      <c r="M8" s="5">
        <f t="shared" si="2"/>
        <v>14027</v>
      </c>
      <c r="N8" s="7"/>
    </row>
    <row r="9" spans="1:14" ht="39.6" customHeight="1" x14ac:dyDescent="0.3">
      <c r="A9" s="9" t="s">
        <v>32</v>
      </c>
      <c r="B9" s="8"/>
      <c r="C9" s="6">
        <v>15840</v>
      </c>
      <c r="D9" s="6">
        <v>22</v>
      </c>
      <c r="E9" s="6">
        <f t="shared" si="1"/>
        <v>88</v>
      </c>
      <c r="F9" s="5">
        <f t="shared" si="0"/>
        <v>14784</v>
      </c>
      <c r="G9" s="6">
        <v>1275</v>
      </c>
      <c r="H9" s="6">
        <v>365</v>
      </c>
      <c r="I9" s="6">
        <v>1238</v>
      </c>
      <c r="J9" s="6">
        <v>392</v>
      </c>
      <c r="K9" s="6">
        <v>950</v>
      </c>
      <c r="L9" s="6">
        <v>0</v>
      </c>
      <c r="M9" s="5">
        <f t="shared" si="2"/>
        <v>14027</v>
      </c>
      <c r="N9" s="7"/>
    </row>
    <row r="10" spans="1:14" ht="43.2" customHeight="1" x14ac:dyDescent="0.3">
      <c r="A10" s="9" t="s">
        <v>33</v>
      </c>
      <c r="B10" s="8"/>
      <c r="C10" s="6">
        <v>15840</v>
      </c>
      <c r="D10" s="6">
        <v>22</v>
      </c>
      <c r="E10" s="6">
        <f t="shared" si="1"/>
        <v>88</v>
      </c>
      <c r="F10" s="5">
        <f>176*E10</f>
        <v>15488</v>
      </c>
      <c r="G10" s="10">
        <v>1331</v>
      </c>
      <c r="H10" s="10">
        <v>380</v>
      </c>
      <c r="I10" s="6">
        <v>1238</v>
      </c>
      <c r="J10" s="6">
        <v>392</v>
      </c>
      <c r="K10" s="6">
        <v>950</v>
      </c>
      <c r="L10" s="6">
        <v>0</v>
      </c>
      <c r="M10" s="5">
        <f t="shared" si="2"/>
        <v>14716</v>
      </c>
      <c r="N10" s="7"/>
    </row>
    <row r="11" spans="1:14" ht="40.200000000000003" customHeight="1" x14ac:dyDescent="0.3">
      <c r="A11" s="29" t="s">
        <v>18</v>
      </c>
      <c r="B11" s="30"/>
      <c r="C11" s="30"/>
      <c r="D11" s="30"/>
      <c r="E11" s="31"/>
      <c r="F11" s="5">
        <f>SUM(F5:F10)</f>
        <v>89408</v>
      </c>
      <c r="G11" s="5">
        <f t="shared" ref="G11:L11" si="3">SUM(G5:G10)</f>
        <v>7706</v>
      </c>
      <c r="H11" s="5">
        <f t="shared" si="3"/>
        <v>2205</v>
      </c>
      <c r="I11" s="5">
        <f t="shared" si="3"/>
        <v>7428</v>
      </c>
      <c r="J11" s="5">
        <f t="shared" si="3"/>
        <v>2352</v>
      </c>
      <c r="K11" s="5">
        <f t="shared" si="3"/>
        <v>5700</v>
      </c>
      <c r="L11" s="5">
        <f t="shared" si="3"/>
        <v>0</v>
      </c>
      <c r="M11" s="6"/>
      <c r="N11" s="6"/>
    </row>
    <row r="12" spans="1:14" ht="52.5" customHeight="1" x14ac:dyDescent="0.3">
      <c r="A12" s="45" t="s">
        <v>19</v>
      </c>
      <c r="B12" s="46"/>
      <c r="C12" s="46"/>
      <c r="D12" s="46"/>
      <c r="E12" s="46"/>
      <c r="F12" s="25">
        <f>F11+G11+I11+K11</f>
        <v>110242</v>
      </c>
      <c r="G12" s="25"/>
      <c r="H12" s="25"/>
      <c r="I12" s="25"/>
      <c r="J12" s="25"/>
      <c r="K12" s="25"/>
      <c r="L12" s="25"/>
      <c r="M12" s="25"/>
      <c r="N12" s="25"/>
    </row>
    <row r="13" spans="1:14" ht="52.5" customHeight="1" x14ac:dyDescent="0.3">
      <c r="A13" s="26" t="s">
        <v>9</v>
      </c>
      <c r="B13" s="27"/>
      <c r="C13" s="1"/>
      <c r="D13" s="1"/>
      <c r="E13" s="1"/>
      <c r="F13" s="1"/>
      <c r="G13" s="1" t="s">
        <v>11</v>
      </c>
      <c r="I13" s="1"/>
      <c r="J13" s="1"/>
      <c r="K13" s="1"/>
      <c r="L13" s="1" t="s">
        <v>10</v>
      </c>
      <c r="M13" s="1"/>
    </row>
    <row r="14" spans="1:14" x14ac:dyDescent="0.3">
      <c r="A14" s="3" t="s">
        <v>20</v>
      </c>
    </row>
    <row r="15" spans="1:14" x14ac:dyDescent="0.3">
      <c r="A15" s="3" t="s">
        <v>23</v>
      </c>
    </row>
    <row r="16" spans="1:14" x14ac:dyDescent="0.3">
      <c r="A16" s="3" t="s">
        <v>21</v>
      </c>
    </row>
    <row r="17" spans="1:1" x14ac:dyDescent="0.3">
      <c r="A17" s="3" t="s">
        <v>22</v>
      </c>
    </row>
  </sheetData>
  <mergeCells count="19">
    <mergeCell ref="A1:N1"/>
    <mergeCell ref="A2:C2"/>
    <mergeCell ref="D2:I2"/>
    <mergeCell ref="J2:N2"/>
    <mergeCell ref="A3:A4"/>
    <mergeCell ref="B3:B4"/>
    <mergeCell ref="C3:C4"/>
    <mergeCell ref="D3:D4"/>
    <mergeCell ref="E3:E4"/>
    <mergeCell ref="F3:F4"/>
    <mergeCell ref="A12:E12"/>
    <mergeCell ref="F12:N12"/>
    <mergeCell ref="A13:B13"/>
    <mergeCell ref="G3:H3"/>
    <mergeCell ref="I3:J3"/>
    <mergeCell ref="K3:L3"/>
    <mergeCell ref="M3:M4"/>
    <mergeCell ref="N3:N4"/>
    <mergeCell ref="A11:E11"/>
  </mergeCells>
  <phoneticPr fontId="1" type="noConversion"/>
  <pageMargins left="7.874015748031496E-2" right="7.874015748031496E-2" top="7.874015748031496E-2" bottom="7.874015748031496E-2" header="0" footer="0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上課天數</vt:lpstr>
      <vt:lpstr>4小時</vt:lpstr>
      <vt:lpstr>6小時</vt:lpstr>
      <vt:lpstr>8小時 </vt:lpstr>
      <vt:lpstr>以第一個月(最高薪資)投保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2026-02-10T00:53:02Z</cp:lastPrinted>
  <dcterms:created xsi:type="dcterms:W3CDTF">2017-12-19T10:09:07Z</dcterms:created>
  <dcterms:modified xsi:type="dcterms:W3CDTF">2026-08-04T06:43:37Z</dcterms:modified>
</cp:coreProperties>
</file>